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pgdkronganaeduvn-my.sharepoint.com/personal/chil_pgdkrongana_edu_vn/Documents/HO SO TUYEN SINH, BGCL/2025-2026/TRIEN KHAI MOT SO NOI DUNG LIEN QUAN CONG TAC TS/"/>
    </mc:Choice>
  </mc:AlternateContent>
  <xr:revisionPtr revIDLastSave="39" documentId="11_F25DC773A252ABDACC1048E231DD66765BDE58E6" xr6:coauthVersionLast="47" xr6:coauthVersionMax="47" xr10:uidLastSave="{184A47A9-81EF-4D19-812C-38F0150011A2}"/>
  <bookViews>
    <workbookView xWindow="-120" yWindow="-120" windowWidth="29040" windowHeight="15720" xr2:uid="{00000000-000D-0000-FFFF-FFFF00000000}"/>
  </bookViews>
  <sheets>
    <sheet name="MN" sheetId="1" r:id="rId1"/>
    <sheet name="TH" sheetId="2" r:id="rId2"/>
    <sheet name="TH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3" l="1"/>
  <c r="O9" i="3"/>
  <c r="N9" i="3"/>
  <c r="M9" i="3"/>
  <c r="L9" i="3"/>
  <c r="K9" i="3"/>
  <c r="J9" i="3"/>
  <c r="I9" i="3"/>
  <c r="G9" i="3"/>
  <c r="F9" i="3"/>
  <c r="D9" i="3"/>
  <c r="C9" i="3"/>
  <c r="Q8" i="3"/>
  <c r="N8" i="3"/>
  <c r="K8" i="3"/>
  <c r="H8" i="3"/>
  <c r="D8" i="3"/>
  <c r="C8" i="3"/>
  <c r="E8" i="3" s="1"/>
  <c r="Q7" i="3"/>
  <c r="N7" i="3"/>
  <c r="K7" i="3"/>
  <c r="H7" i="3"/>
  <c r="D7" i="3"/>
  <c r="C7" i="3"/>
  <c r="E7" i="3" s="1"/>
  <c r="Q6" i="3"/>
  <c r="N6" i="3"/>
  <c r="K6" i="3"/>
  <c r="H6" i="3"/>
  <c r="D6" i="3"/>
  <c r="C6" i="3"/>
  <c r="E6" i="3" s="1"/>
  <c r="Q5" i="3"/>
  <c r="N5" i="3"/>
  <c r="K5" i="3"/>
  <c r="H5" i="3"/>
  <c r="D5" i="3"/>
  <c r="C5" i="3"/>
  <c r="E5" i="3" s="1"/>
  <c r="Q4" i="3"/>
  <c r="Q9" i="3" s="1"/>
  <c r="N4" i="3"/>
  <c r="K4" i="3"/>
  <c r="H4" i="3"/>
  <c r="H9" i="3" s="1"/>
  <c r="E4" i="3"/>
  <c r="D4" i="3"/>
  <c r="C4" i="3"/>
  <c r="S16" i="2"/>
  <c r="R16" i="2"/>
  <c r="P16" i="2"/>
  <c r="O16" i="2"/>
  <c r="M16" i="2"/>
  <c r="L16" i="2"/>
  <c r="J16" i="2"/>
  <c r="I16" i="2"/>
  <c r="G16" i="2"/>
  <c r="F16" i="2"/>
  <c r="T13" i="2"/>
  <c r="Q13" i="2"/>
  <c r="N13" i="2"/>
  <c r="K13" i="2"/>
  <c r="H13" i="2"/>
  <c r="E13" i="2"/>
  <c r="D13" i="2"/>
  <c r="C13" i="2"/>
  <c r="T12" i="2"/>
  <c r="Q12" i="2"/>
  <c r="N12" i="2"/>
  <c r="K12" i="2"/>
  <c r="H12" i="2"/>
  <c r="E12" i="2"/>
  <c r="D12" i="2"/>
  <c r="C12" i="2"/>
  <c r="T11" i="2"/>
  <c r="Q11" i="2"/>
  <c r="N11" i="2"/>
  <c r="K11" i="2"/>
  <c r="H11" i="2"/>
  <c r="E11" i="2"/>
  <c r="D11" i="2"/>
  <c r="C11" i="2"/>
  <c r="T7" i="2"/>
  <c r="Q7" i="2"/>
  <c r="N7" i="2"/>
  <c r="K7" i="2"/>
  <c r="H7" i="2"/>
  <c r="E7" i="2"/>
  <c r="D7" i="2"/>
  <c r="C7" i="2"/>
  <c r="T4" i="2"/>
  <c r="T16" i="2" s="1"/>
  <c r="Q4" i="2"/>
  <c r="Q16" i="2" s="1"/>
  <c r="N4" i="2"/>
  <c r="N16" i="2" s="1"/>
  <c r="K4" i="2"/>
  <c r="K16" i="2" s="1"/>
  <c r="H4" i="2"/>
  <c r="H16" i="2" s="1"/>
  <c r="E4" i="2"/>
  <c r="E16" i="2" s="1"/>
  <c r="D4" i="2"/>
  <c r="D16" i="2" s="1"/>
  <c r="C4" i="2"/>
  <c r="C16" i="2" s="1"/>
  <c r="M20" i="1"/>
  <c r="L20" i="1"/>
  <c r="N20" i="1" s="1"/>
  <c r="K20" i="1"/>
  <c r="I20" i="1"/>
  <c r="H20" i="1"/>
  <c r="J20" i="1" s="1"/>
  <c r="G20" i="1"/>
  <c r="E20" i="1"/>
  <c r="D20" i="1"/>
  <c r="F20" i="1" s="1"/>
  <c r="C20" i="1"/>
  <c r="N19" i="1"/>
  <c r="J19" i="1"/>
  <c r="F19" i="1"/>
  <c r="N14" i="1"/>
  <c r="J14" i="1"/>
  <c r="F14" i="1"/>
  <c r="N13" i="1"/>
  <c r="J13" i="1"/>
  <c r="F13" i="1"/>
  <c r="N9" i="1"/>
  <c r="J9" i="1"/>
  <c r="F9" i="1"/>
  <c r="N4" i="1"/>
  <c r="J4" i="1"/>
  <c r="F4" i="1"/>
  <c r="E9" i="3" l="1"/>
</calcChain>
</file>

<file path=xl/sharedStrings.xml><?xml version="1.0" encoding="utf-8"?>
<sst xmlns="http://schemas.openxmlformats.org/spreadsheetml/2006/main" count="106" uniqueCount="57">
  <si>
    <t>TT</t>
  </si>
  <si>
    <t>Trường</t>
  </si>
  <si>
    <t xml:space="preserve">Trẻ nhà trẻ </t>
  </si>
  <si>
    <t xml:space="preserve">MG 3, 4 tuổi </t>
  </si>
  <si>
    <t xml:space="preserve">MG 5 tuổi </t>
  </si>
  <si>
    <t>Tổng số trẻ trong độ tuổi</t>
  </si>
  <si>
    <t>TS trẻ huy động ra lớp</t>
  </si>
  <si>
    <t>Số lớp</t>
  </si>
  <si>
    <t>Tỷ lệ</t>
  </si>
  <si>
    <t>MN Họa Mi</t>
  </si>
  <si>
    <t>Phân hiệu chính</t>
  </si>
  <si>
    <t>Phân hiệu 1</t>
  </si>
  <si>
    <t>Phân hiệu 2</t>
  </si>
  <si>
    <t>Phân hiệu 3</t>
  </si>
  <si>
    <t>MN Sao Mai</t>
  </si>
  <si>
    <t>Phân hiệu Hải Châu</t>
  </si>
  <si>
    <t>Phân hiệu Ea Chai</t>
  </si>
  <si>
    <t>MN Hoa Cúc</t>
  </si>
  <si>
    <t>MN Hoa Phượng</t>
  </si>
  <si>
    <t>Điểm trưởng chính</t>
  </si>
  <si>
    <t>Điểm lẻ Buôn Rung</t>
  </si>
  <si>
    <t>Điểm lẻ buôn Êcăm</t>
  </si>
  <si>
    <t>Điểm lẻ thôn 1</t>
  </si>
  <si>
    <t>MN Krông Ana</t>
  </si>
  <si>
    <t>Tổng cộng</t>
  </si>
  <si>
    <t>STT</t>
  </si>
  <si>
    <t>Tên trường</t>
  </si>
  <si>
    <t>Tổng số</t>
  </si>
  <si>
    <t>Lớp 1</t>
  </si>
  <si>
    <t>Lớp 2</t>
  </si>
  <si>
    <t>Lớp 3</t>
  </si>
  <si>
    <t>Lớp 4</t>
  </si>
  <si>
    <t>Lớp 5</t>
  </si>
  <si>
    <t>Ghi chú</t>
  </si>
  <si>
    <t>Số học sinh</t>
  </si>
  <si>
    <t>Bình quân số HS/lớp</t>
  </si>
  <si>
    <t>TH Nguyễn Văn Trỗi</t>
  </si>
  <si>
    <t>Điểm trường chính</t>
  </si>
  <si>
    <t>Điểm trường lẻ</t>
  </si>
  <si>
    <t>TH Trần Quốc Toản</t>
  </si>
  <si>
    <t>Điểm trường Ea Chai</t>
  </si>
  <si>
    <t>Điểm trường Trưng Vương</t>
  </si>
  <si>
    <t>TH Krông Ana</t>
  </si>
  <si>
    <t>TH Trần Phú</t>
  </si>
  <si>
    <t>TH Lý Tự Trọng</t>
  </si>
  <si>
    <t>Điểm trường Buôn Rung</t>
  </si>
  <si>
    <t>Tổng số cấp THCS</t>
  </si>
  <si>
    <t>Lớp 6</t>
  </si>
  <si>
    <t>Lớp 7</t>
  </si>
  <si>
    <t>Lớp 8</t>
  </si>
  <si>
    <t>Lớp 9</t>
  </si>
  <si>
    <t>THCS Lê Đình Chinh</t>
  </si>
  <si>
    <t>THCS Lê Văn Tám</t>
  </si>
  <si>
    <t>THCS Buôn Trấp</t>
  </si>
  <si>
    <t>THCS Lương Thế Vinh</t>
  </si>
  <si>
    <t>PTDT Nội trú THCS</t>
  </si>
  <si>
    <t>ĐỀ XUẤT BIÊN CHẾ SỐ LỚP NĂM HỌC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</si>
</sst>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-* #,##0\ _₫_-;\-* #,##0\ _₫_-;_-* &quot;-&quot;??\ _₫_-;_-@_-"/>
    <numFmt numFmtId="166" formatCode="#,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name val="Calibri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 Light"/>
      <family val="1"/>
      <scheme val="major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5" fillId="2" borderId="7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0" fontId="4" fillId="2" borderId="7" xfId="2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5" fillId="2" borderId="7" xfId="2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4" fillId="0" borderId="7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5" fontId="4" fillId="0" borderId="13" xfId="1" applyNumberFormat="1" applyFont="1" applyBorder="1" applyAlignment="1">
      <alignment vertical="center" wrapText="1"/>
    </xf>
    <xf numFmtId="166" fontId="13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0" borderId="13" xfId="1" applyNumberFormat="1" applyFont="1" applyBorder="1" applyAlignment="1">
      <alignment vertical="center" wrapText="1"/>
    </xf>
    <xf numFmtId="166" fontId="16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1" fontId="16" fillId="0" borderId="7" xfId="3" applyNumberFormat="1" applyFont="1" applyBorder="1" applyAlignment="1">
      <alignment horizontal="center" vertical="center"/>
    </xf>
    <xf numFmtId="0" fontId="14" fillId="0" borderId="13" xfId="0" applyFont="1" applyBorder="1" applyAlignment="1" applyProtection="1">
      <alignment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/>
      <protection locked="0"/>
    </xf>
    <xf numFmtId="1" fontId="8" fillId="0" borderId="13" xfId="0" applyNumberFormat="1" applyFont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20" fillId="0" borderId="0" xfId="2" applyFont="1"/>
  </cellXfs>
  <cellStyles count="4">
    <cellStyle name="Bình thường 2" xfId="3" xr:uid="{5C610B1F-6EE3-4BFF-B989-76B50428860C}"/>
    <cellStyle name="Comma" xfId="1" builtinId="3"/>
    <cellStyle name="Normal" xfId="0" builtinId="0"/>
    <cellStyle name="Normal 3" xfId="2" xr:uid="{2C01EFA8-2129-4EC9-938C-5AD746E0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T6" sqref="T6"/>
    </sheetView>
  </sheetViews>
  <sheetFormatPr defaultRowHeight="15" x14ac:dyDescent="0.25"/>
  <cols>
    <col min="2" max="2" width="22" customWidth="1"/>
  </cols>
  <sheetData>
    <row r="1" spans="1:14" ht="21.75" customHeight="1" x14ac:dyDescent="0.3">
      <c r="A1" s="63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7.25" customHeight="1" x14ac:dyDescent="0.3">
      <c r="A2" s="1" t="s">
        <v>0</v>
      </c>
      <c r="B2" s="2" t="s">
        <v>1</v>
      </c>
      <c r="C2" s="3" t="s">
        <v>2</v>
      </c>
      <c r="D2" s="4"/>
      <c r="E2" s="4"/>
      <c r="F2" s="5"/>
      <c r="G2" s="3" t="s">
        <v>3</v>
      </c>
      <c r="H2" s="4"/>
      <c r="I2" s="4"/>
      <c r="J2" s="5"/>
      <c r="K2" s="3" t="s">
        <v>4</v>
      </c>
      <c r="L2" s="4"/>
      <c r="M2" s="4"/>
      <c r="N2" s="5"/>
    </row>
    <row r="3" spans="1:14" ht="66" x14ac:dyDescent="0.25">
      <c r="A3" s="6"/>
      <c r="B3" s="7"/>
      <c r="C3" s="8" t="s">
        <v>5</v>
      </c>
      <c r="D3" s="8" t="s">
        <v>6</v>
      </c>
      <c r="E3" s="9" t="s">
        <v>7</v>
      </c>
      <c r="F3" s="8" t="s">
        <v>8</v>
      </c>
      <c r="G3" s="8" t="s">
        <v>5</v>
      </c>
      <c r="H3" s="8" t="s">
        <v>6</v>
      </c>
      <c r="I3" s="9" t="s">
        <v>7</v>
      </c>
      <c r="J3" s="8" t="s">
        <v>8</v>
      </c>
      <c r="K3" s="8" t="s">
        <v>5</v>
      </c>
      <c r="L3" s="8" t="s">
        <v>6</v>
      </c>
      <c r="M3" s="9" t="s">
        <v>7</v>
      </c>
      <c r="N3" s="8" t="s">
        <v>8</v>
      </c>
    </row>
    <row r="4" spans="1:14" ht="16.5" x14ac:dyDescent="0.25">
      <c r="A4" s="10">
        <v>1</v>
      </c>
      <c r="B4" s="11" t="s">
        <v>9</v>
      </c>
      <c r="C4" s="12">
        <v>179</v>
      </c>
      <c r="D4" s="12">
        <v>25</v>
      </c>
      <c r="E4" s="12">
        <v>1</v>
      </c>
      <c r="F4" s="13">
        <f>IF(D4="","",D4/C4)</f>
        <v>0.13966480446927373</v>
      </c>
      <c r="G4" s="12">
        <v>156</v>
      </c>
      <c r="H4" s="12">
        <v>123</v>
      </c>
      <c r="I4" s="12"/>
      <c r="J4" s="13">
        <f>IF(H4="","",H4/G4)</f>
        <v>0.78846153846153844</v>
      </c>
      <c r="K4" s="12">
        <v>113</v>
      </c>
      <c r="L4" s="12">
        <v>95</v>
      </c>
      <c r="M4" s="12"/>
      <c r="N4" s="13">
        <f>IF(L4="","",L4/K4)</f>
        <v>0.84070796460176989</v>
      </c>
    </row>
    <row r="5" spans="1:14" ht="16.5" x14ac:dyDescent="0.25">
      <c r="A5" s="14"/>
      <c r="B5" s="15" t="s">
        <v>10</v>
      </c>
      <c r="C5" s="16"/>
      <c r="D5" s="16"/>
      <c r="E5" s="16"/>
      <c r="F5" s="17"/>
      <c r="G5" s="16"/>
      <c r="H5" s="16"/>
      <c r="I5" s="16"/>
      <c r="J5" s="17"/>
      <c r="K5" s="16"/>
      <c r="L5" s="16"/>
      <c r="M5" s="16"/>
      <c r="N5" s="17"/>
    </row>
    <row r="6" spans="1:14" ht="16.5" x14ac:dyDescent="0.25">
      <c r="A6" s="14"/>
      <c r="B6" s="15" t="s">
        <v>11</v>
      </c>
      <c r="C6" s="16"/>
      <c r="D6" s="16"/>
      <c r="E6" s="16"/>
      <c r="F6" s="17"/>
      <c r="G6" s="16"/>
      <c r="H6" s="16"/>
      <c r="I6" s="16"/>
      <c r="J6" s="17"/>
      <c r="K6" s="16"/>
      <c r="L6" s="16"/>
      <c r="M6" s="16"/>
      <c r="N6" s="17"/>
    </row>
    <row r="7" spans="1:14" ht="16.5" x14ac:dyDescent="0.25">
      <c r="A7" s="14"/>
      <c r="B7" s="15" t="s">
        <v>12</v>
      </c>
      <c r="C7" s="16"/>
      <c r="D7" s="16"/>
      <c r="E7" s="16"/>
      <c r="F7" s="17"/>
      <c r="G7" s="16"/>
      <c r="H7" s="16"/>
      <c r="I7" s="16"/>
      <c r="J7" s="17"/>
      <c r="K7" s="16"/>
      <c r="L7" s="16"/>
      <c r="M7" s="16"/>
      <c r="N7" s="17"/>
    </row>
    <row r="8" spans="1:14" ht="16.5" x14ac:dyDescent="0.25">
      <c r="A8" s="14"/>
      <c r="B8" s="15" t="s">
        <v>13</v>
      </c>
      <c r="C8" s="16"/>
      <c r="D8" s="16"/>
      <c r="E8" s="16"/>
      <c r="F8" s="17"/>
      <c r="G8" s="16"/>
      <c r="H8" s="16"/>
      <c r="I8" s="16"/>
      <c r="J8" s="17"/>
      <c r="K8" s="16"/>
      <c r="L8" s="16"/>
      <c r="M8" s="16"/>
      <c r="N8" s="17"/>
    </row>
    <row r="9" spans="1:14" ht="16.5" x14ac:dyDescent="0.25">
      <c r="A9" s="10">
        <v>2</v>
      </c>
      <c r="B9" s="11" t="s">
        <v>14</v>
      </c>
      <c r="C9" s="12">
        <v>42</v>
      </c>
      <c r="D9" s="12">
        <v>20</v>
      </c>
      <c r="E9" s="12">
        <v>1</v>
      </c>
      <c r="F9" s="13">
        <f>IF(D9="","",D9/C9)</f>
        <v>0.47619047619047616</v>
      </c>
      <c r="G9" s="12">
        <v>86</v>
      </c>
      <c r="H9" s="12">
        <v>80</v>
      </c>
      <c r="I9" s="12"/>
      <c r="J9" s="13">
        <f>IF(H9="","",H9/G9)</f>
        <v>0.93023255813953487</v>
      </c>
      <c r="K9" s="12">
        <v>80</v>
      </c>
      <c r="L9" s="12">
        <v>80</v>
      </c>
      <c r="M9" s="12"/>
      <c r="N9" s="13">
        <f>IF(L9="","",L9/K9)</f>
        <v>1</v>
      </c>
    </row>
    <row r="10" spans="1:14" ht="16.5" x14ac:dyDescent="0.25">
      <c r="A10" s="14"/>
      <c r="B10" s="15" t="s">
        <v>10</v>
      </c>
      <c r="C10" s="16"/>
      <c r="D10" s="16"/>
      <c r="E10" s="16"/>
      <c r="F10" s="17"/>
      <c r="G10" s="16"/>
      <c r="H10" s="16"/>
      <c r="I10" s="16"/>
      <c r="J10" s="17"/>
      <c r="K10" s="16"/>
      <c r="L10" s="16"/>
      <c r="M10" s="16"/>
      <c r="N10" s="17"/>
    </row>
    <row r="11" spans="1:14" ht="16.5" x14ac:dyDescent="0.25">
      <c r="A11" s="14"/>
      <c r="B11" s="18" t="s">
        <v>15</v>
      </c>
      <c r="C11" s="16"/>
      <c r="D11" s="16"/>
      <c r="E11" s="16"/>
      <c r="F11" s="17"/>
      <c r="G11" s="16"/>
      <c r="H11" s="16"/>
      <c r="I11" s="16"/>
      <c r="J11" s="17"/>
      <c r="K11" s="16"/>
      <c r="L11" s="16"/>
      <c r="M11" s="16"/>
      <c r="N11" s="17"/>
    </row>
    <row r="12" spans="1:14" ht="16.5" x14ac:dyDescent="0.25">
      <c r="A12" s="14"/>
      <c r="B12" s="18" t="s">
        <v>16</v>
      </c>
      <c r="C12" s="16"/>
      <c r="D12" s="16"/>
      <c r="E12" s="16"/>
      <c r="F12" s="17"/>
      <c r="G12" s="16"/>
      <c r="H12" s="16"/>
      <c r="I12" s="16"/>
      <c r="J12" s="17"/>
      <c r="K12" s="16"/>
      <c r="L12" s="16"/>
      <c r="M12" s="16"/>
      <c r="N12" s="17"/>
    </row>
    <row r="13" spans="1:14" ht="16.5" x14ac:dyDescent="0.25">
      <c r="A13" s="10">
        <v>3</v>
      </c>
      <c r="B13" s="19" t="s">
        <v>17</v>
      </c>
      <c r="C13" s="16">
        <v>117</v>
      </c>
      <c r="D13" s="16">
        <v>25</v>
      </c>
      <c r="E13" s="16">
        <v>1</v>
      </c>
      <c r="F13" s="17">
        <f>IF(D13="","",D13/C13)</f>
        <v>0.21367521367521367</v>
      </c>
      <c r="G13" s="16">
        <v>185</v>
      </c>
      <c r="H13" s="16">
        <v>154</v>
      </c>
      <c r="I13" s="16"/>
      <c r="J13" s="17">
        <f>IF(H13="","",H13/G13)</f>
        <v>0.83243243243243248</v>
      </c>
      <c r="K13" s="16">
        <v>96</v>
      </c>
      <c r="L13" s="16">
        <v>96</v>
      </c>
      <c r="M13" s="16"/>
      <c r="N13" s="17">
        <f>IF(L13="","",L13/K13)</f>
        <v>1</v>
      </c>
    </row>
    <row r="14" spans="1:14" ht="66" customHeight="1" x14ac:dyDescent="0.25">
      <c r="A14" s="10">
        <v>4</v>
      </c>
      <c r="B14" s="20" t="s">
        <v>18</v>
      </c>
      <c r="C14" s="12">
        <v>42</v>
      </c>
      <c r="D14" s="12">
        <v>17</v>
      </c>
      <c r="E14" s="12">
        <v>1</v>
      </c>
      <c r="F14" s="13">
        <f>IF(D14="","",D14/C14)</f>
        <v>0.40476190476190477</v>
      </c>
      <c r="G14" s="12">
        <v>252</v>
      </c>
      <c r="H14" s="12">
        <v>122</v>
      </c>
      <c r="I14" s="12"/>
      <c r="J14" s="13">
        <f>IF(H14="","",H14/G14)</f>
        <v>0.48412698412698413</v>
      </c>
      <c r="K14" s="12">
        <v>178</v>
      </c>
      <c r="L14" s="12">
        <v>165</v>
      </c>
      <c r="M14" s="12"/>
      <c r="N14" s="13">
        <f>IF(L14="","",L14/K14)</f>
        <v>0.9269662921348315</v>
      </c>
    </row>
    <row r="15" spans="1:14" ht="16.5" x14ac:dyDescent="0.25">
      <c r="A15" s="14"/>
      <c r="B15" s="21" t="s">
        <v>19</v>
      </c>
      <c r="C15" s="16"/>
      <c r="D15" s="16"/>
      <c r="E15" s="16"/>
      <c r="F15" s="17"/>
      <c r="G15" s="16"/>
      <c r="H15" s="16"/>
      <c r="I15" s="16"/>
      <c r="J15" s="17"/>
      <c r="K15" s="16"/>
      <c r="L15" s="16"/>
      <c r="M15" s="16"/>
      <c r="N15" s="17"/>
    </row>
    <row r="16" spans="1:14" ht="16.5" x14ac:dyDescent="0.25">
      <c r="A16" s="14"/>
      <c r="B16" s="21" t="s">
        <v>20</v>
      </c>
      <c r="C16" s="16"/>
      <c r="D16" s="16"/>
      <c r="E16" s="16"/>
      <c r="F16" s="17"/>
      <c r="G16" s="16"/>
      <c r="H16" s="16"/>
      <c r="I16" s="16"/>
      <c r="J16" s="17"/>
      <c r="K16" s="16"/>
      <c r="L16" s="16"/>
      <c r="M16" s="16"/>
      <c r="N16" s="17"/>
    </row>
    <row r="17" spans="1:14" ht="16.5" x14ac:dyDescent="0.25">
      <c r="A17" s="14"/>
      <c r="B17" s="21" t="s">
        <v>21</v>
      </c>
      <c r="C17" s="16"/>
      <c r="D17" s="16"/>
      <c r="E17" s="16"/>
      <c r="F17" s="17"/>
      <c r="G17" s="16"/>
      <c r="H17" s="16"/>
      <c r="I17" s="16"/>
      <c r="J17" s="17"/>
      <c r="K17" s="16"/>
      <c r="L17" s="16"/>
      <c r="M17" s="16"/>
      <c r="N17" s="17"/>
    </row>
    <row r="18" spans="1:14" ht="16.5" x14ac:dyDescent="0.25">
      <c r="A18" s="14"/>
      <c r="B18" s="21" t="s">
        <v>22</v>
      </c>
      <c r="C18" s="16"/>
      <c r="D18" s="16"/>
      <c r="E18" s="16"/>
      <c r="F18" s="17"/>
      <c r="G18" s="16"/>
      <c r="H18" s="16"/>
      <c r="I18" s="16"/>
      <c r="J18" s="17"/>
      <c r="K18" s="16"/>
      <c r="L18" s="16"/>
      <c r="M18" s="16"/>
      <c r="N18" s="17"/>
    </row>
    <row r="19" spans="1:14" ht="16.5" x14ac:dyDescent="0.25">
      <c r="A19" s="10">
        <v>5</v>
      </c>
      <c r="B19" s="19" t="s">
        <v>23</v>
      </c>
      <c r="C19" s="16">
        <v>53</v>
      </c>
      <c r="D19" s="16">
        <v>20</v>
      </c>
      <c r="E19" s="16">
        <v>1</v>
      </c>
      <c r="F19" s="17">
        <f>IF(D19="","",D19/C19)</f>
        <v>0.37735849056603776</v>
      </c>
      <c r="G19" s="16">
        <v>135</v>
      </c>
      <c r="H19" s="16">
        <v>120</v>
      </c>
      <c r="I19" s="16"/>
      <c r="J19" s="17">
        <f>IF(H19="","",H19/G19)</f>
        <v>0.88888888888888884</v>
      </c>
      <c r="K19" s="16">
        <v>142</v>
      </c>
      <c r="L19" s="16">
        <v>142</v>
      </c>
      <c r="M19" s="16"/>
      <c r="N19" s="17">
        <f>IF(L19="","",L19/K19)</f>
        <v>1</v>
      </c>
    </row>
    <row r="20" spans="1:14" ht="17.25" customHeight="1" x14ac:dyDescent="0.3">
      <c r="A20" s="3" t="s">
        <v>24</v>
      </c>
      <c r="B20" s="4"/>
      <c r="C20" s="22">
        <f>SUM(C4,C9,C13,C14,C19)</f>
        <v>433</v>
      </c>
      <c r="D20" s="22">
        <f t="shared" ref="D20:M20" si="0">SUM(D4,D9,D13,D14,D19)</f>
        <v>107</v>
      </c>
      <c r="E20" s="22">
        <f t="shared" si="0"/>
        <v>5</v>
      </c>
      <c r="F20" s="13">
        <f>IF(D20="","",D20/C20)</f>
        <v>0.24711316397228639</v>
      </c>
      <c r="G20" s="22">
        <f t="shared" si="0"/>
        <v>814</v>
      </c>
      <c r="H20" s="22">
        <f t="shared" si="0"/>
        <v>599</v>
      </c>
      <c r="I20" s="22">
        <f t="shared" si="0"/>
        <v>0</v>
      </c>
      <c r="J20" s="13">
        <f>IF(H20="","",H20/G20)</f>
        <v>0.73587223587223582</v>
      </c>
      <c r="K20" s="22">
        <f t="shared" si="0"/>
        <v>609</v>
      </c>
      <c r="L20" s="22">
        <f t="shared" si="0"/>
        <v>578</v>
      </c>
      <c r="M20" s="22">
        <f t="shared" si="0"/>
        <v>0</v>
      </c>
      <c r="N20" s="13">
        <f>IF(L20="","",L20/K20)</f>
        <v>0.94909688013136284</v>
      </c>
    </row>
  </sheetData>
  <mergeCells count="7">
    <mergeCell ref="A20:B20"/>
    <mergeCell ref="A1:N1"/>
    <mergeCell ref="A2:A3"/>
    <mergeCell ref="B2:B3"/>
    <mergeCell ref="C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97B8-8AB9-4C2B-B932-4063B8CA0309}">
  <dimension ref="A1:U16"/>
  <sheetViews>
    <sheetView workbookViewId="0">
      <selection sqref="A1:U1"/>
    </sheetView>
  </sheetViews>
  <sheetFormatPr defaultRowHeight="15" x14ac:dyDescent="0.25"/>
  <cols>
    <col min="1" max="1" width="6.85546875" customWidth="1"/>
    <col min="2" max="2" width="18.5703125" customWidth="1"/>
  </cols>
  <sheetData>
    <row r="1" spans="1:21" ht="18.75" x14ac:dyDescent="0.25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5.75" x14ac:dyDescent="0.25">
      <c r="A2" s="24" t="s">
        <v>25</v>
      </c>
      <c r="B2" s="24" t="s">
        <v>26</v>
      </c>
      <c r="C2" s="25" t="s">
        <v>27</v>
      </c>
      <c r="D2" s="26"/>
      <c r="E2" s="27"/>
      <c r="F2" s="28" t="s">
        <v>28</v>
      </c>
      <c r="G2" s="29"/>
      <c r="H2" s="30"/>
      <c r="I2" s="28" t="s">
        <v>29</v>
      </c>
      <c r="J2" s="29"/>
      <c r="K2" s="30"/>
      <c r="L2" s="28" t="s">
        <v>30</v>
      </c>
      <c r="M2" s="29"/>
      <c r="N2" s="30"/>
      <c r="O2" s="28" t="s">
        <v>31</v>
      </c>
      <c r="P2" s="29"/>
      <c r="Q2" s="30"/>
      <c r="R2" s="28" t="s">
        <v>32</v>
      </c>
      <c r="S2" s="29"/>
      <c r="T2" s="30"/>
      <c r="U2" s="31" t="s">
        <v>33</v>
      </c>
    </row>
    <row r="3" spans="1:21" ht="34.5" customHeight="1" x14ac:dyDescent="0.25">
      <c r="A3" s="32"/>
      <c r="B3" s="32"/>
      <c r="C3" s="33" t="s">
        <v>34</v>
      </c>
      <c r="D3" s="33" t="s">
        <v>7</v>
      </c>
      <c r="E3" s="34" t="s">
        <v>35</v>
      </c>
      <c r="F3" s="33" t="s">
        <v>34</v>
      </c>
      <c r="G3" s="33" t="s">
        <v>7</v>
      </c>
      <c r="H3" s="35" t="s">
        <v>35</v>
      </c>
      <c r="I3" s="33" t="s">
        <v>34</v>
      </c>
      <c r="J3" s="33" t="s">
        <v>7</v>
      </c>
      <c r="K3" s="35" t="s">
        <v>35</v>
      </c>
      <c r="L3" s="33" t="s">
        <v>34</v>
      </c>
      <c r="M3" s="33" t="s">
        <v>7</v>
      </c>
      <c r="N3" s="35" t="s">
        <v>35</v>
      </c>
      <c r="O3" s="33" t="s">
        <v>34</v>
      </c>
      <c r="P3" s="33" t="s">
        <v>7</v>
      </c>
      <c r="Q3" s="35" t="s">
        <v>35</v>
      </c>
      <c r="R3" s="33" t="s">
        <v>34</v>
      </c>
      <c r="S3" s="33" t="s">
        <v>7</v>
      </c>
      <c r="T3" s="35" t="s">
        <v>35</v>
      </c>
      <c r="U3" s="36"/>
    </row>
    <row r="4" spans="1:21" ht="31.5" x14ac:dyDescent="0.25">
      <c r="A4" s="37">
        <v>1</v>
      </c>
      <c r="B4" s="38" t="s">
        <v>36</v>
      </c>
      <c r="C4" s="39">
        <f>F4+I4+L4+O4</f>
        <v>446</v>
      </c>
      <c r="D4" s="40">
        <f>G4+J4+M4+P4</f>
        <v>13.571428571428571</v>
      </c>
      <c r="E4" s="39">
        <f>IF(OR(C4=0,C4=""),"",C4/D4)</f>
        <v>32.863157894736844</v>
      </c>
      <c r="F4" s="41">
        <v>125</v>
      </c>
      <c r="G4" s="42">
        <v>3.5714285714285716</v>
      </c>
      <c r="H4" s="39">
        <f>IF(OR(F4=0,F4=""),"",F4/G4)</f>
        <v>35</v>
      </c>
      <c r="I4" s="43">
        <v>104</v>
      </c>
      <c r="J4" s="43">
        <v>3</v>
      </c>
      <c r="K4" s="39">
        <f>IF(OR(I4=0,I4=""),"",I4/J4)</f>
        <v>34.666666666666664</v>
      </c>
      <c r="L4" s="43">
        <v>98</v>
      </c>
      <c r="M4" s="43">
        <v>3</v>
      </c>
      <c r="N4" s="39">
        <f>IF(OR(L4=0,L4=""),"",L4/M4)</f>
        <v>32.666666666666664</v>
      </c>
      <c r="O4" s="43">
        <v>119</v>
      </c>
      <c r="P4" s="43">
        <v>4</v>
      </c>
      <c r="Q4" s="39">
        <f>IF(OR(O4=0,O4=""),"",O4/P4)</f>
        <v>29.75</v>
      </c>
      <c r="R4" s="43">
        <v>121</v>
      </c>
      <c r="S4" s="43">
        <v>4</v>
      </c>
      <c r="T4" s="39">
        <f>IF(OR(R4=0,R4=""),"",R4/S4)</f>
        <v>30.25</v>
      </c>
      <c r="U4" s="44"/>
    </row>
    <row r="5" spans="1:21" ht="16.5" x14ac:dyDescent="0.25">
      <c r="A5" s="45"/>
      <c r="B5" s="46" t="s">
        <v>37</v>
      </c>
      <c r="C5" s="47"/>
      <c r="D5" s="40"/>
      <c r="E5" s="47"/>
      <c r="F5" s="48"/>
      <c r="G5" s="49"/>
      <c r="H5" s="47"/>
      <c r="I5" s="50"/>
      <c r="J5" s="50"/>
      <c r="K5" s="47"/>
      <c r="L5" s="50"/>
      <c r="M5" s="50"/>
      <c r="N5" s="47"/>
      <c r="O5" s="50"/>
      <c r="P5" s="50"/>
      <c r="Q5" s="47"/>
      <c r="R5" s="50"/>
      <c r="S5" s="50"/>
      <c r="T5" s="47"/>
      <c r="U5" s="44"/>
    </row>
    <row r="6" spans="1:21" ht="16.5" x14ac:dyDescent="0.25">
      <c r="A6" s="45"/>
      <c r="B6" s="46" t="s">
        <v>38</v>
      </c>
      <c r="C6" s="47"/>
      <c r="D6" s="40"/>
      <c r="E6" s="47"/>
      <c r="F6" s="48"/>
      <c r="G6" s="49"/>
      <c r="H6" s="47"/>
      <c r="I6" s="50"/>
      <c r="J6" s="50"/>
      <c r="K6" s="47"/>
      <c r="L6" s="50"/>
      <c r="M6" s="50"/>
      <c r="N6" s="47"/>
      <c r="O6" s="50"/>
      <c r="P6" s="50"/>
      <c r="Q6" s="47"/>
      <c r="R6" s="50"/>
      <c r="S6" s="50"/>
      <c r="T6" s="47"/>
      <c r="U6" s="44"/>
    </row>
    <row r="7" spans="1:21" ht="31.5" x14ac:dyDescent="0.25">
      <c r="A7" s="37">
        <v>2</v>
      </c>
      <c r="B7" s="38" t="s">
        <v>39</v>
      </c>
      <c r="C7" s="39">
        <f t="shared" ref="C7:D13" si="0">F7+I7+L7+O7</f>
        <v>450</v>
      </c>
      <c r="D7" s="40">
        <f t="shared" si="0"/>
        <v>19</v>
      </c>
      <c r="E7" s="39">
        <f t="shared" ref="E7:E11" si="1">IF(OR(C7=0,C7=""),"",C7/D7)</f>
        <v>23.684210526315791</v>
      </c>
      <c r="F7" s="41">
        <v>104</v>
      </c>
      <c r="G7" s="42">
        <v>4</v>
      </c>
      <c r="H7" s="39">
        <f t="shared" ref="H7:H11" si="2">IF(OR(F7=0,F7=""),"",F7/G7)</f>
        <v>26</v>
      </c>
      <c r="I7" s="43">
        <v>112</v>
      </c>
      <c r="J7" s="43">
        <v>5</v>
      </c>
      <c r="K7" s="39">
        <f t="shared" ref="K7:K13" si="3">IF(OR(I7=0,I7=""),"",I7/J7)</f>
        <v>22.4</v>
      </c>
      <c r="L7" s="43">
        <v>127</v>
      </c>
      <c r="M7" s="43">
        <v>5</v>
      </c>
      <c r="N7" s="39">
        <f t="shared" ref="N7:N13" si="4">IF(OR(L7=0,L7=""),"",L7/M7)</f>
        <v>25.4</v>
      </c>
      <c r="O7" s="43">
        <v>107</v>
      </c>
      <c r="P7" s="43">
        <v>5</v>
      </c>
      <c r="Q7" s="39">
        <f t="shared" ref="Q7:Q13" si="5">IF(OR(O7=0,O7=""),"",O7/P7)</f>
        <v>21.4</v>
      </c>
      <c r="R7" s="43">
        <v>95</v>
      </c>
      <c r="S7" s="43">
        <v>5</v>
      </c>
      <c r="T7" s="39">
        <f t="shared" ref="T7" si="6">IF(OR(R7=0,R7=""),"",R7/S7)</f>
        <v>19</v>
      </c>
      <c r="U7" s="51"/>
    </row>
    <row r="8" spans="1:21" ht="16.5" x14ac:dyDescent="0.25">
      <c r="A8" s="45"/>
      <c r="B8" s="46" t="s">
        <v>37</v>
      </c>
      <c r="C8" s="47"/>
      <c r="D8" s="40"/>
      <c r="E8" s="47"/>
      <c r="F8" s="48"/>
      <c r="G8" s="49"/>
      <c r="H8" s="47"/>
      <c r="I8" s="50"/>
      <c r="J8" s="50"/>
      <c r="K8" s="47"/>
      <c r="L8" s="50"/>
      <c r="M8" s="50"/>
      <c r="N8" s="47"/>
      <c r="O8" s="50"/>
      <c r="P8" s="50"/>
      <c r="Q8" s="47"/>
      <c r="R8" s="50"/>
      <c r="S8" s="50"/>
      <c r="T8" s="47"/>
      <c r="U8" s="52"/>
    </row>
    <row r="9" spans="1:21" ht="31.5" x14ac:dyDescent="0.25">
      <c r="A9" s="45"/>
      <c r="B9" s="46" t="s">
        <v>40</v>
      </c>
      <c r="C9" s="47"/>
      <c r="D9" s="40"/>
      <c r="E9" s="47"/>
      <c r="F9" s="48"/>
      <c r="G9" s="49"/>
      <c r="H9" s="47"/>
      <c r="I9" s="50"/>
      <c r="J9" s="50"/>
      <c r="K9" s="47"/>
      <c r="L9" s="50"/>
      <c r="M9" s="50"/>
      <c r="N9" s="47"/>
      <c r="O9" s="50"/>
      <c r="P9" s="50"/>
      <c r="Q9" s="47"/>
      <c r="R9" s="50"/>
      <c r="S9" s="50"/>
      <c r="T9" s="47"/>
      <c r="U9" s="52"/>
    </row>
    <row r="10" spans="1:21" ht="31.5" x14ac:dyDescent="0.25">
      <c r="A10" s="45"/>
      <c r="B10" s="46" t="s">
        <v>41</v>
      </c>
      <c r="C10" s="47"/>
      <c r="D10" s="40"/>
      <c r="E10" s="47"/>
      <c r="F10" s="48"/>
      <c r="G10" s="49"/>
      <c r="H10" s="47"/>
      <c r="I10" s="50"/>
      <c r="J10" s="50"/>
      <c r="K10" s="47"/>
      <c r="L10" s="50"/>
      <c r="M10" s="50"/>
      <c r="N10" s="47"/>
      <c r="O10" s="50"/>
      <c r="P10" s="50"/>
      <c r="Q10" s="47"/>
      <c r="R10" s="50"/>
      <c r="S10" s="50"/>
      <c r="T10" s="47"/>
      <c r="U10" s="52"/>
    </row>
    <row r="11" spans="1:21" ht="16.5" x14ac:dyDescent="0.25">
      <c r="A11" s="45">
        <v>3</v>
      </c>
      <c r="B11" s="46" t="s">
        <v>42</v>
      </c>
      <c r="C11" s="47">
        <f t="shared" si="0"/>
        <v>764</v>
      </c>
      <c r="D11" s="40">
        <f>G11+J11+M11+P11</f>
        <v>23</v>
      </c>
      <c r="E11" s="47">
        <f t="shared" si="1"/>
        <v>33.217391304347828</v>
      </c>
      <c r="F11" s="48">
        <v>210</v>
      </c>
      <c r="G11" s="49">
        <v>6</v>
      </c>
      <c r="H11" s="47">
        <f t="shared" si="2"/>
        <v>35</v>
      </c>
      <c r="I11" s="50">
        <v>159</v>
      </c>
      <c r="J11" s="50">
        <v>5</v>
      </c>
      <c r="K11" s="47">
        <f t="shared" si="3"/>
        <v>31.8</v>
      </c>
      <c r="L11" s="50">
        <v>180</v>
      </c>
      <c r="M11" s="50">
        <v>5</v>
      </c>
      <c r="N11" s="47">
        <f t="shared" si="4"/>
        <v>36</v>
      </c>
      <c r="O11" s="50">
        <v>215</v>
      </c>
      <c r="P11" s="50">
        <v>7</v>
      </c>
      <c r="Q11" s="47">
        <f>IF(OR(O11=0,O11=""),"",O11/P11)</f>
        <v>30.714285714285715</v>
      </c>
      <c r="R11" s="50">
        <v>179</v>
      </c>
      <c r="S11" s="50">
        <v>6</v>
      </c>
      <c r="T11" s="47">
        <f>IF(OR(R11=0,R11=""),"",R11/S11)</f>
        <v>29.833333333333332</v>
      </c>
      <c r="U11" s="52"/>
    </row>
    <row r="12" spans="1:21" ht="16.5" x14ac:dyDescent="0.25">
      <c r="A12" s="45">
        <v>4</v>
      </c>
      <c r="B12" s="46" t="s">
        <v>43</v>
      </c>
      <c r="C12" s="47">
        <f t="shared" si="0"/>
        <v>690</v>
      </c>
      <c r="D12" s="53">
        <f>G12+J12+M12+P12</f>
        <v>21</v>
      </c>
      <c r="E12" s="47">
        <f>IF(OR(C12=0,C12=""),"",C12/D12)</f>
        <v>32.857142857142854</v>
      </c>
      <c r="F12" s="48">
        <v>168</v>
      </c>
      <c r="G12" s="49">
        <v>5</v>
      </c>
      <c r="H12" s="47">
        <f>IF(OR(F12=0,F12=""),"",F12/G12)</f>
        <v>33.6</v>
      </c>
      <c r="I12" s="50">
        <v>188</v>
      </c>
      <c r="J12" s="50">
        <v>6</v>
      </c>
      <c r="K12" s="47">
        <f t="shared" si="3"/>
        <v>31.333333333333332</v>
      </c>
      <c r="L12" s="50">
        <v>175</v>
      </c>
      <c r="M12" s="50">
        <v>5</v>
      </c>
      <c r="N12" s="47">
        <f t="shared" si="4"/>
        <v>35</v>
      </c>
      <c r="O12" s="50">
        <v>159</v>
      </c>
      <c r="P12" s="50">
        <v>5</v>
      </c>
      <c r="Q12" s="47">
        <f t="shared" si="5"/>
        <v>31.8</v>
      </c>
      <c r="R12" s="50">
        <v>113</v>
      </c>
      <c r="S12" s="50">
        <v>3</v>
      </c>
      <c r="T12" s="47">
        <f t="shared" ref="T12:T13" si="7">IF(OR(R12=0,R12=""),"",R12/S12)</f>
        <v>37.666666666666664</v>
      </c>
      <c r="U12" s="52"/>
    </row>
    <row r="13" spans="1:21" ht="16.5" x14ac:dyDescent="0.25">
      <c r="A13" s="37">
        <v>5</v>
      </c>
      <c r="B13" s="38" t="s">
        <v>44</v>
      </c>
      <c r="C13" s="39">
        <f t="shared" si="0"/>
        <v>620</v>
      </c>
      <c r="D13" s="40">
        <f t="shared" si="0"/>
        <v>22</v>
      </c>
      <c r="E13" s="39">
        <f>IF(OR(C13=0,C13=""),"",C13/D13)</f>
        <v>28.181818181818183</v>
      </c>
      <c r="F13" s="41">
        <v>134</v>
      </c>
      <c r="G13" s="42">
        <v>5</v>
      </c>
      <c r="H13" s="39">
        <f>IF(OR(F13=0,F13=""),"",F13/G13)</f>
        <v>26.8</v>
      </c>
      <c r="I13" s="43">
        <v>169</v>
      </c>
      <c r="J13" s="43">
        <v>6</v>
      </c>
      <c r="K13" s="39">
        <f t="shared" si="3"/>
        <v>28.166666666666668</v>
      </c>
      <c r="L13" s="43">
        <v>162</v>
      </c>
      <c r="M13" s="43">
        <v>6</v>
      </c>
      <c r="N13" s="39">
        <f t="shared" si="4"/>
        <v>27</v>
      </c>
      <c r="O13" s="43">
        <v>155</v>
      </c>
      <c r="P13" s="43">
        <v>5</v>
      </c>
      <c r="Q13" s="39">
        <f t="shared" si="5"/>
        <v>31</v>
      </c>
      <c r="R13" s="43">
        <v>150</v>
      </c>
      <c r="S13" s="43">
        <v>5</v>
      </c>
      <c r="T13" s="39">
        <f t="shared" si="7"/>
        <v>30</v>
      </c>
      <c r="U13" s="51"/>
    </row>
    <row r="14" spans="1:21" ht="16.5" x14ac:dyDescent="0.25">
      <c r="A14" s="45"/>
      <c r="B14" s="46" t="s">
        <v>37</v>
      </c>
      <c r="C14" s="47"/>
      <c r="D14" s="40"/>
      <c r="E14" s="47"/>
      <c r="F14" s="48"/>
      <c r="G14" s="49"/>
      <c r="H14" s="47"/>
      <c r="I14" s="50"/>
      <c r="J14" s="50"/>
      <c r="K14" s="47"/>
      <c r="L14" s="50"/>
      <c r="M14" s="50"/>
      <c r="N14" s="47"/>
      <c r="O14" s="50"/>
      <c r="P14" s="50"/>
      <c r="Q14" s="47"/>
      <c r="R14" s="50"/>
      <c r="S14" s="50"/>
      <c r="T14" s="47"/>
      <c r="U14" s="52"/>
    </row>
    <row r="15" spans="1:21" ht="31.5" x14ac:dyDescent="0.25">
      <c r="A15" s="45"/>
      <c r="B15" s="46" t="s">
        <v>45</v>
      </c>
      <c r="C15" s="47"/>
      <c r="D15" s="40"/>
      <c r="E15" s="47"/>
      <c r="F15" s="48"/>
      <c r="G15" s="49"/>
      <c r="H15" s="47"/>
      <c r="I15" s="50"/>
      <c r="J15" s="50"/>
      <c r="K15" s="47"/>
      <c r="L15" s="50"/>
      <c r="M15" s="50"/>
      <c r="N15" s="47"/>
      <c r="O15" s="50"/>
      <c r="P15" s="50"/>
      <c r="Q15" s="47"/>
      <c r="R15" s="50"/>
      <c r="S15" s="50"/>
      <c r="T15" s="47"/>
      <c r="U15" s="52"/>
    </row>
    <row r="16" spans="1:21" ht="15.75" x14ac:dyDescent="0.25">
      <c r="A16" s="54" t="s">
        <v>46</v>
      </c>
      <c r="B16" s="54"/>
      <c r="C16" s="55">
        <f>SUM(C4,C7,C11,C12,C13)</f>
        <v>2970</v>
      </c>
      <c r="D16" s="55">
        <f>SUM(D4,D7,D11,D12,D13)</f>
        <v>98.571428571428569</v>
      </c>
      <c r="E16" s="55">
        <f>SUM(E4,E7,E11,E12,E13)</f>
        <v>150.80372076436151</v>
      </c>
      <c r="F16" s="55">
        <f t="shared" ref="F16:T16" si="8">SUM(F4,F7,F11,F12,F13)</f>
        <v>741</v>
      </c>
      <c r="G16" s="55">
        <f t="shared" si="8"/>
        <v>23.571428571428569</v>
      </c>
      <c r="H16" s="55">
        <f t="shared" si="8"/>
        <v>156.4</v>
      </c>
      <c r="I16" s="55">
        <f t="shared" si="8"/>
        <v>732</v>
      </c>
      <c r="J16" s="55">
        <f t="shared" si="8"/>
        <v>25</v>
      </c>
      <c r="K16" s="55">
        <f t="shared" si="8"/>
        <v>148.36666666666665</v>
      </c>
      <c r="L16" s="55">
        <f t="shared" si="8"/>
        <v>742</v>
      </c>
      <c r="M16" s="55">
        <f t="shared" si="8"/>
        <v>24</v>
      </c>
      <c r="N16" s="55">
        <f t="shared" si="8"/>
        <v>156.06666666666666</v>
      </c>
      <c r="O16" s="55">
        <f t="shared" si="8"/>
        <v>755</v>
      </c>
      <c r="P16" s="55">
        <f t="shared" si="8"/>
        <v>26</v>
      </c>
      <c r="Q16" s="55">
        <f t="shared" si="8"/>
        <v>144.66428571428571</v>
      </c>
      <c r="R16" s="55">
        <f t="shared" si="8"/>
        <v>658</v>
      </c>
      <c r="S16" s="55">
        <f t="shared" si="8"/>
        <v>23</v>
      </c>
      <c r="T16" s="55">
        <f t="shared" si="8"/>
        <v>146.75</v>
      </c>
      <c r="U16" s="56"/>
    </row>
  </sheetData>
  <mergeCells count="11">
    <mergeCell ref="A16:B16"/>
    <mergeCell ref="A1:U1"/>
    <mergeCell ref="A2:A3"/>
    <mergeCell ref="B2:B3"/>
    <mergeCell ref="C2:E2"/>
    <mergeCell ref="F2:H2"/>
    <mergeCell ref="I2:K2"/>
    <mergeCell ref="L2:N2"/>
    <mergeCell ref="O2:Q2"/>
    <mergeCell ref="R2:T2"/>
    <mergeCell ref="U2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ABA2-9060-4683-BC90-A281E5DF17D7}">
  <dimension ref="A1:R9"/>
  <sheetViews>
    <sheetView workbookViewId="0">
      <selection sqref="A1:R1"/>
    </sheetView>
  </sheetViews>
  <sheetFormatPr defaultRowHeight="15" x14ac:dyDescent="0.25"/>
  <cols>
    <col min="1" max="1" width="5.7109375" customWidth="1"/>
    <col min="2" max="2" width="15" customWidth="1"/>
  </cols>
  <sheetData>
    <row r="1" spans="1:18" ht="30" customHeight="1" x14ac:dyDescent="0.25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x14ac:dyDescent="0.25">
      <c r="A2" s="24" t="s">
        <v>25</v>
      </c>
      <c r="B2" s="24" t="s">
        <v>26</v>
      </c>
      <c r="C2" s="25" t="s">
        <v>27</v>
      </c>
      <c r="D2" s="26"/>
      <c r="E2" s="27"/>
      <c r="F2" s="28" t="s">
        <v>47</v>
      </c>
      <c r="G2" s="29"/>
      <c r="H2" s="30"/>
      <c r="I2" s="28" t="s">
        <v>48</v>
      </c>
      <c r="J2" s="29"/>
      <c r="K2" s="30"/>
      <c r="L2" s="28" t="s">
        <v>49</v>
      </c>
      <c r="M2" s="29"/>
      <c r="N2" s="30"/>
      <c r="O2" s="28" t="s">
        <v>50</v>
      </c>
      <c r="P2" s="29"/>
      <c r="Q2" s="30"/>
      <c r="R2" s="31" t="s">
        <v>33</v>
      </c>
    </row>
    <row r="3" spans="1:18" ht="38.25" x14ac:dyDescent="0.25">
      <c r="A3" s="32"/>
      <c r="B3" s="32"/>
      <c r="C3" s="33" t="s">
        <v>34</v>
      </c>
      <c r="D3" s="33" t="s">
        <v>7</v>
      </c>
      <c r="E3" s="34" t="s">
        <v>35</v>
      </c>
      <c r="F3" s="33" t="s">
        <v>34</v>
      </c>
      <c r="G3" s="33" t="s">
        <v>7</v>
      </c>
      <c r="H3" s="35" t="s">
        <v>35</v>
      </c>
      <c r="I3" s="33" t="s">
        <v>34</v>
      </c>
      <c r="J3" s="33" t="s">
        <v>7</v>
      </c>
      <c r="K3" s="35" t="s">
        <v>35</v>
      </c>
      <c r="L3" s="33" t="s">
        <v>34</v>
      </c>
      <c r="M3" s="33" t="s">
        <v>7</v>
      </c>
      <c r="N3" s="35" t="s">
        <v>35</v>
      </c>
      <c r="O3" s="33" t="s">
        <v>34</v>
      </c>
      <c r="P3" s="33" t="s">
        <v>7</v>
      </c>
      <c r="Q3" s="35" t="s">
        <v>35</v>
      </c>
      <c r="R3" s="36"/>
    </row>
    <row r="4" spans="1:18" ht="31.5" x14ac:dyDescent="0.25">
      <c r="A4" s="45">
        <v>1</v>
      </c>
      <c r="B4" s="57" t="s">
        <v>51</v>
      </c>
      <c r="C4" s="47">
        <f>F4+I4+L4+O4</f>
        <v>484</v>
      </c>
      <c r="D4" s="40">
        <f>G4+J4+M4+P4</f>
        <v>13</v>
      </c>
      <c r="E4" s="47">
        <f>IF(OR(C4=0,C4=""),"",C4/D4)</f>
        <v>37.230769230769234</v>
      </c>
      <c r="F4" s="58">
        <v>119</v>
      </c>
      <c r="G4" s="52">
        <v>3</v>
      </c>
      <c r="H4" s="47">
        <f>IF(OR(F4=0,F4=""),"",F4/G4)</f>
        <v>39.666666666666664</v>
      </c>
      <c r="I4" s="50">
        <v>112</v>
      </c>
      <c r="J4" s="52">
        <v>4</v>
      </c>
      <c r="K4" s="47">
        <f>IF(OR(I4=0,I4=""),"",I4/J4)</f>
        <v>28</v>
      </c>
      <c r="L4" s="50">
        <v>134</v>
      </c>
      <c r="M4" s="52">
        <v>3</v>
      </c>
      <c r="N4" s="47">
        <f>IF(OR(L4=0,L4=""),"",L4/M4)</f>
        <v>44.666666666666664</v>
      </c>
      <c r="O4" s="50">
        <v>119</v>
      </c>
      <c r="P4" s="52">
        <v>3</v>
      </c>
      <c r="Q4" s="47">
        <f>IF(OR(O4=0,O4=""),"",O4/P4)</f>
        <v>39.666666666666664</v>
      </c>
      <c r="R4" s="59"/>
    </row>
    <row r="5" spans="1:18" ht="31.5" x14ac:dyDescent="0.25">
      <c r="A5" s="45">
        <v>2</v>
      </c>
      <c r="B5" s="57" t="s">
        <v>52</v>
      </c>
      <c r="C5" s="47">
        <f t="shared" ref="C5:D8" si="0">F5+I5+L5+O5</f>
        <v>423</v>
      </c>
      <c r="D5" s="40">
        <f t="shared" si="0"/>
        <v>12</v>
      </c>
      <c r="E5" s="47">
        <f t="shared" ref="E5:E6" si="1">IF(OR(C5=0,C5=""),"",C5/D5)</f>
        <v>35.25</v>
      </c>
      <c r="F5" s="58">
        <v>112</v>
      </c>
      <c r="G5" s="52">
        <v>3</v>
      </c>
      <c r="H5" s="47">
        <f t="shared" ref="H5:H6" si="2">IF(OR(F5=0,F5=""),"",F5/G5)</f>
        <v>37.333333333333336</v>
      </c>
      <c r="I5" s="50">
        <v>106</v>
      </c>
      <c r="J5" s="52">
        <v>3</v>
      </c>
      <c r="K5" s="47">
        <f t="shared" ref="K5:K8" si="3">IF(OR(I5=0,I5=""),"",I5/J5)</f>
        <v>35.333333333333336</v>
      </c>
      <c r="L5" s="50">
        <v>103</v>
      </c>
      <c r="M5" s="52">
        <v>3</v>
      </c>
      <c r="N5" s="47">
        <f t="shared" ref="N5:N8" si="4">IF(OR(L5=0,L5=""),"",L5/M5)</f>
        <v>34.333333333333336</v>
      </c>
      <c r="O5" s="50">
        <v>102</v>
      </c>
      <c r="P5" s="52">
        <v>3</v>
      </c>
      <c r="Q5" s="47">
        <f t="shared" ref="Q5:Q8" si="5">IF(OR(O5=0,O5=""),"",O5/P5)</f>
        <v>34</v>
      </c>
      <c r="R5" s="52"/>
    </row>
    <row r="6" spans="1:18" ht="31.5" x14ac:dyDescent="0.25">
      <c r="A6" s="45">
        <v>3</v>
      </c>
      <c r="B6" s="57" t="s">
        <v>53</v>
      </c>
      <c r="C6" s="47">
        <f t="shared" si="0"/>
        <v>1389</v>
      </c>
      <c r="D6" s="40">
        <f>G6+J6+M6+P6</f>
        <v>33</v>
      </c>
      <c r="E6" s="47">
        <f t="shared" si="1"/>
        <v>42.090909090909093</v>
      </c>
      <c r="F6" s="58">
        <v>352</v>
      </c>
      <c r="G6" s="52">
        <v>8</v>
      </c>
      <c r="H6" s="47">
        <f t="shared" si="2"/>
        <v>44</v>
      </c>
      <c r="I6" s="50">
        <v>349</v>
      </c>
      <c r="J6" s="52">
        <v>9</v>
      </c>
      <c r="K6" s="47">
        <f t="shared" si="3"/>
        <v>38.777777777777779</v>
      </c>
      <c r="L6" s="50">
        <v>361</v>
      </c>
      <c r="M6" s="52">
        <v>8</v>
      </c>
      <c r="N6" s="47">
        <f t="shared" si="4"/>
        <v>45.125</v>
      </c>
      <c r="O6" s="50">
        <v>327</v>
      </c>
      <c r="P6" s="52">
        <v>8</v>
      </c>
      <c r="Q6" s="47">
        <f>IF(OR(O6=0,O6=""),"",O6/P6)</f>
        <v>40.875</v>
      </c>
      <c r="R6" s="60"/>
    </row>
    <row r="7" spans="1:18" ht="31.5" x14ac:dyDescent="0.25">
      <c r="A7" s="45">
        <v>4</v>
      </c>
      <c r="B7" s="57" t="s">
        <v>54</v>
      </c>
      <c r="C7" s="47">
        <f t="shared" si="0"/>
        <v>626</v>
      </c>
      <c r="D7" s="53">
        <f>G7+J7+M7+P7</f>
        <v>17</v>
      </c>
      <c r="E7" s="47">
        <f>IF(OR(C7=0,C7=""),"",C7/D7)</f>
        <v>36.823529411764703</v>
      </c>
      <c r="F7" s="58">
        <v>162</v>
      </c>
      <c r="G7" s="52">
        <v>4</v>
      </c>
      <c r="H7" s="47">
        <f>IF(OR(F7=0,F7=""),"",F7/G7)</f>
        <v>40.5</v>
      </c>
      <c r="I7" s="50">
        <v>165</v>
      </c>
      <c r="J7" s="61">
        <v>5</v>
      </c>
      <c r="K7" s="47">
        <f t="shared" si="3"/>
        <v>33</v>
      </c>
      <c r="L7" s="50">
        <v>161</v>
      </c>
      <c r="M7" s="61">
        <v>4</v>
      </c>
      <c r="N7" s="47">
        <f t="shared" si="4"/>
        <v>40.25</v>
      </c>
      <c r="O7" s="50">
        <v>138</v>
      </c>
      <c r="P7" s="61">
        <v>4</v>
      </c>
      <c r="Q7" s="47">
        <f t="shared" si="5"/>
        <v>34.5</v>
      </c>
      <c r="R7" s="60"/>
    </row>
    <row r="8" spans="1:18" ht="31.5" x14ac:dyDescent="0.25">
      <c r="A8" s="45">
        <v>5</v>
      </c>
      <c r="B8" s="57" t="s">
        <v>55</v>
      </c>
      <c r="C8" s="47">
        <f t="shared" si="0"/>
        <v>136</v>
      </c>
      <c r="D8" s="40">
        <f t="shared" si="0"/>
        <v>4</v>
      </c>
      <c r="E8" s="47">
        <f>IF(OR(C8=0,C8=""),"",C8/D8)</f>
        <v>34</v>
      </c>
      <c r="F8" s="62">
        <v>35</v>
      </c>
      <c r="G8" s="52">
        <v>1</v>
      </c>
      <c r="H8" s="47">
        <f>IF(OR(F8=0,F8=""),"",F8/G8)</f>
        <v>35</v>
      </c>
      <c r="I8" s="50">
        <v>35</v>
      </c>
      <c r="J8" s="52">
        <v>1</v>
      </c>
      <c r="K8" s="47">
        <f t="shared" si="3"/>
        <v>35</v>
      </c>
      <c r="L8" s="50">
        <v>34</v>
      </c>
      <c r="M8" s="52">
        <v>1</v>
      </c>
      <c r="N8" s="47">
        <f t="shared" si="4"/>
        <v>34</v>
      </c>
      <c r="O8" s="50">
        <v>32</v>
      </c>
      <c r="P8" s="52">
        <v>1</v>
      </c>
      <c r="Q8" s="47">
        <f t="shared" si="5"/>
        <v>32</v>
      </c>
      <c r="R8" s="60"/>
    </row>
    <row r="9" spans="1:18" ht="28.5" customHeight="1" x14ac:dyDescent="0.25">
      <c r="A9" s="54" t="s">
        <v>46</v>
      </c>
      <c r="B9" s="54"/>
      <c r="C9" s="55">
        <f t="shared" ref="C9:Q9" si="6">SUM(C4:C8)</f>
        <v>3058</v>
      </c>
      <c r="D9" s="55">
        <f t="shared" si="6"/>
        <v>79</v>
      </c>
      <c r="E9" s="55">
        <f t="shared" si="6"/>
        <v>185.39520773344302</v>
      </c>
      <c r="F9" s="55">
        <f t="shared" si="6"/>
        <v>780</v>
      </c>
      <c r="G9" s="55">
        <f t="shared" si="6"/>
        <v>19</v>
      </c>
      <c r="H9" s="55">
        <f t="shared" si="6"/>
        <v>196.5</v>
      </c>
      <c r="I9" s="55">
        <f t="shared" si="6"/>
        <v>767</v>
      </c>
      <c r="J9" s="55">
        <f t="shared" si="6"/>
        <v>22</v>
      </c>
      <c r="K9" s="55">
        <f t="shared" si="6"/>
        <v>170.11111111111111</v>
      </c>
      <c r="L9" s="55">
        <f t="shared" si="6"/>
        <v>793</v>
      </c>
      <c r="M9" s="55">
        <f t="shared" si="6"/>
        <v>19</v>
      </c>
      <c r="N9" s="55">
        <f t="shared" si="6"/>
        <v>198.375</v>
      </c>
      <c r="O9" s="55">
        <f t="shared" si="6"/>
        <v>718</v>
      </c>
      <c r="P9" s="55">
        <f t="shared" si="6"/>
        <v>19</v>
      </c>
      <c r="Q9" s="55">
        <f t="shared" si="6"/>
        <v>181.04166666666666</v>
      </c>
      <c r="R9" s="56"/>
    </row>
  </sheetData>
  <mergeCells count="10">
    <mergeCell ref="A9:B9"/>
    <mergeCell ref="A1:R1"/>
    <mergeCell ref="A2:A3"/>
    <mergeCell ref="B2:B3"/>
    <mergeCell ref="C2:E2"/>
    <mergeCell ref="F2:H2"/>
    <mergeCell ref="I2:K2"/>
    <mergeCell ref="L2:N2"/>
    <mergeCell ref="O2:Q2"/>
    <mergeCell ref="R2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</vt:lpstr>
      <vt:lpstr>TH</vt:lpstr>
      <vt:lpstr>THCS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Lương Chí</cp:lastModifiedBy>
  <dcterms:created xsi:type="dcterms:W3CDTF">2015-06-05T18:17:20Z</dcterms:created>
  <dcterms:modified xsi:type="dcterms:W3CDTF">2025-08-01T08:32:53Z</dcterms:modified>
</cp:coreProperties>
</file>